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tthewjfetsch/Desktop/September 2026/"/>
    </mc:Choice>
  </mc:AlternateContent>
  <xr:revisionPtr revIDLastSave="0" documentId="8_{9B49F971-2C4F-E14A-8DEF-C611A638844B}" xr6:coauthVersionLast="47" xr6:coauthVersionMax="47" xr10:uidLastSave="{00000000-0000-0000-0000-000000000000}"/>
  <bookViews>
    <workbookView xWindow="0" yWindow="760" windowWidth="285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E16" i="1"/>
  <c r="F16" i="1"/>
  <c r="D16" i="1"/>
  <c r="D10" i="1"/>
  <c r="D8" i="1"/>
  <c r="F4" i="1"/>
  <c r="D4" i="1"/>
  <c r="D9" i="1"/>
  <c r="E4" i="1"/>
  <c r="D11" i="1"/>
  <c r="D7" i="1"/>
  <c r="G16" i="1" l="1"/>
  <c r="C17" i="1"/>
  <c r="B17" i="1"/>
  <c r="E17" i="1" l="1"/>
  <c r="F17" i="1"/>
  <c r="G4" i="1"/>
  <c r="D17" i="1"/>
  <c r="G17" i="1" l="1"/>
</calcChain>
</file>

<file path=xl/sharedStrings.xml><?xml version="1.0" encoding="utf-8"?>
<sst xmlns="http://schemas.openxmlformats.org/spreadsheetml/2006/main" count="25" uniqueCount="21">
  <si>
    <t>Edward Jones</t>
  </si>
  <si>
    <t>Interest</t>
  </si>
  <si>
    <t>Balance</t>
  </si>
  <si>
    <t>YTD</t>
  </si>
  <si>
    <t xml:space="preserve">     Savings</t>
  </si>
  <si>
    <t xml:space="preserve">     Money Market </t>
  </si>
  <si>
    <t>Investments/Savings</t>
  </si>
  <si>
    <t>Report</t>
  </si>
  <si>
    <t>Deposit</t>
  </si>
  <si>
    <t>Withdraw</t>
  </si>
  <si>
    <t xml:space="preserve">Bank Forward </t>
  </si>
  <si>
    <t xml:space="preserve">     Exchange-Traded &amp; Closed End Funds</t>
  </si>
  <si>
    <t xml:space="preserve">     Mutual Funds</t>
  </si>
  <si>
    <r>
      <t xml:space="preserve">     American Exp. Nat. Bank </t>
    </r>
    <r>
      <rPr>
        <sz val="6"/>
        <rFont val="Arial"/>
        <family val="2"/>
      </rPr>
      <t>(M 10/6/25)</t>
    </r>
  </si>
  <si>
    <r>
      <t xml:space="preserve">     CIBC Bank USA </t>
    </r>
    <r>
      <rPr>
        <sz val="6"/>
        <rFont val="Arial"/>
        <family val="2"/>
      </rPr>
      <t>(M 2/24/26)</t>
    </r>
  </si>
  <si>
    <r>
      <t xml:space="preserve">     BNY Mellon </t>
    </r>
    <r>
      <rPr>
        <sz val="6"/>
        <rFont val="Arial"/>
        <family val="2"/>
      </rPr>
      <t>(M 12/7/26)</t>
    </r>
  </si>
  <si>
    <r>
      <t xml:space="preserve">     UBS BK USA </t>
    </r>
    <r>
      <rPr>
        <sz val="6"/>
        <rFont val="Arial"/>
        <family val="2"/>
      </rPr>
      <t>(M 3/1/27)</t>
    </r>
  </si>
  <si>
    <r>
      <t xml:space="preserve">     State BK India </t>
    </r>
    <r>
      <rPr>
        <sz val="6"/>
        <rFont val="Arial"/>
        <family val="2"/>
      </rPr>
      <t>(M 12/13/27)</t>
    </r>
  </si>
  <si>
    <r>
      <t xml:space="preserve">     Goldman Sachs </t>
    </r>
    <r>
      <rPr>
        <sz val="7"/>
        <rFont val="Arial"/>
        <family val="2"/>
      </rPr>
      <t>(M 3/6/28)</t>
    </r>
  </si>
  <si>
    <r>
      <t xml:space="preserve">     Morgan Stanley </t>
    </r>
    <r>
      <rPr>
        <sz val="7"/>
        <rFont val="Arial"/>
        <family val="2"/>
      </rPr>
      <t>(M 10/10/28)</t>
    </r>
  </si>
  <si>
    <t xml:space="preserve">     Morgan Stanley (M 3/5/29)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</si>
</sst>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9"/>
      <color theme="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4" fontId="5" fillId="0" borderId="0" xfId="0" applyNumberFormat="1" applyFont="1"/>
    <xf numFmtId="0" fontId="5" fillId="0" borderId="0" xfId="0" applyFont="1"/>
    <xf numFmtId="4" fontId="0" fillId="0" borderId="0" xfId="0" applyNumberFormat="1"/>
    <xf numFmtId="1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8" fillId="0" borderId="0" xfId="0" applyFont="1"/>
    <xf numFmtId="4" fontId="1" fillId="0" borderId="0" xfId="0" applyNumberFormat="1" applyFont="1"/>
    <xf numFmtId="4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Layout" zoomScale="125" zoomScaleNormal="100" zoomScalePageLayoutView="125" workbookViewId="0">
      <selection activeCell="G16" sqref="G16"/>
    </sheetView>
  </sheetViews>
  <sheetFormatPr baseColWidth="10" defaultColWidth="8.83203125" defaultRowHeight="13" x14ac:dyDescent="0.15"/>
  <cols>
    <col min="1" max="1" width="24.1640625" bestFit="1" customWidth="1"/>
    <col min="2" max="2" width="11.33203125" customWidth="1"/>
    <col min="3" max="3" width="10.5" customWidth="1"/>
    <col min="4" max="4" width="12.5" customWidth="1"/>
    <col min="5" max="5" width="11.5" style="8" customWidth="1"/>
    <col min="6" max="6" width="12.1640625" style="4" customWidth="1"/>
    <col min="7" max="7" width="14" customWidth="1"/>
    <col min="8" max="8" width="10.33203125" bestFit="1" customWidth="1"/>
  </cols>
  <sheetData>
    <row r="1" spans="1:8" s="1" customFormat="1" ht="15" customHeight="1" x14ac:dyDescent="0.2">
      <c r="B1" s="2" t="s">
        <v>2</v>
      </c>
      <c r="C1" s="2" t="s">
        <v>7</v>
      </c>
      <c r="D1" s="2" t="s">
        <v>3</v>
      </c>
      <c r="E1" s="10" t="s">
        <v>3</v>
      </c>
      <c r="F1" s="10" t="s">
        <v>3</v>
      </c>
    </row>
    <row r="2" spans="1:8" s="1" customFormat="1" ht="16" x14ac:dyDescent="0.2">
      <c r="A2" s="7" t="s">
        <v>6</v>
      </c>
      <c r="B2" s="9">
        <v>45839</v>
      </c>
      <c r="C2" s="2" t="s">
        <v>1</v>
      </c>
      <c r="D2" s="2" t="s">
        <v>1</v>
      </c>
      <c r="E2" s="10" t="s">
        <v>8</v>
      </c>
      <c r="F2" s="10" t="s">
        <v>9</v>
      </c>
      <c r="G2" s="2" t="s">
        <v>2</v>
      </c>
    </row>
    <row r="3" spans="1:8" s="1" customFormat="1" ht="16" x14ac:dyDescent="0.2">
      <c r="A3" s="7" t="s">
        <v>10</v>
      </c>
      <c r="B3" s="4"/>
      <c r="C3" s="4"/>
      <c r="D3" s="4"/>
      <c r="E3" s="4"/>
      <c r="F3" s="4"/>
      <c r="G3" s="4"/>
    </row>
    <row r="4" spans="1:8" s="1" customFormat="1" ht="16" x14ac:dyDescent="0.2">
      <c r="A4" s="5" t="s">
        <v>4</v>
      </c>
      <c r="B4" s="4">
        <v>464823.89</v>
      </c>
      <c r="C4" s="13">
        <v>2095.0100000000002</v>
      </c>
      <c r="D4" s="13">
        <f>2000.19+2320.37+2083.89+1986+1723.66+1785.58+1765.48+1439.75+1479.42+1607.94+2252.62+2095.01</f>
        <v>22539.909999999996</v>
      </c>
      <c r="E4" s="13">
        <f>450000+300000</f>
        <v>750000</v>
      </c>
      <c r="F4" s="13">
        <f>75000+75000+75000+75000+50000+250000</f>
        <v>600000</v>
      </c>
      <c r="G4" s="13">
        <f>B4+D4+E4-F4</f>
        <v>637363.80000000005</v>
      </c>
    </row>
    <row r="5" spans="1:8" s="1" customFormat="1" ht="16" x14ac:dyDescent="0.2">
      <c r="A5" s="7" t="s">
        <v>0</v>
      </c>
      <c r="B5" s="4"/>
      <c r="C5" s="4"/>
      <c r="D5" s="4"/>
      <c r="E5" s="4"/>
      <c r="F5" s="4"/>
      <c r="G5" s="4"/>
    </row>
    <row r="6" spans="1:8" s="1" customFormat="1" ht="16" x14ac:dyDescent="0.2">
      <c r="A6" s="3" t="s">
        <v>13</v>
      </c>
      <c r="B6" s="4">
        <v>65000</v>
      </c>
      <c r="C6" s="4"/>
      <c r="D6" s="4">
        <v>1441.76</v>
      </c>
      <c r="E6" s="4"/>
      <c r="F6" s="4">
        <v>65000</v>
      </c>
      <c r="G6" s="4">
        <v>0</v>
      </c>
    </row>
    <row r="7" spans="1:8" s="1" customFormat="1" ht="16" x14ac:dyDescent="0.2">
      <c r="A7" s="3" t="s">
        <v>14</v>
      </c>
      <c r="B7" s="4">
        <v>66000</v>
      </c>
      <c r="C7" s="4"/>
      <c r="D7" s="4">
        <f>1390.97+1414.03</f>
        <v>2805</v>
      </c>
      <c r="E7" s="4"/>
      <c r="F7" s="4">
        <v>66000</v>
      </c>
      <c r="G7" s="4">
        <v>0</v>
      </c>
    </row>
    <row r="8" spans="1:8" s="1" customFormat="1" ht="16" x14ac:dyDescent="0.2">
      <c r="A8" s="3" t="s">
        <v>15</v>
      </c>
      <c r="B8" s="4">
        <v>66000</v>
      </c>
      <c r="C8" s="4">
        <v>1480.93</v>
      </c>
      <c r="D8" s="4">
        <f>1489.07+1480.93</f>
        <v>2970</v>
      </c>
      <c r="E8" s="4"/>
      <c r="F8" s="4"/>
      <c r="G8" s="4">
        <v>66000</v>
      </c>
    </row>
    <row r="9" spans="1:8" s="1" customFormat="1" ht="16" x14ac:dyDescent="0.2">
      <c r="A9" s="3" t="s">
        <v>16</v>
      </c>
      <c r="B9" s="4">
        <v>66000</v>
      </c>
      <c r="C9" s="4"/>
      <c r="D9" s="4">
        <f>257.85+507.38+507.38+257.85+249.53+257.85+257.85+232.9+507.38</f>
        <v>3035.9700000000003</v>
      </c>
      <c r="E9" s="4"/>
      <c r="F9" s="4"/>
      <c r="G9" s="4">
        <v>66000</v>
      </c>
    </row>
    <row r="10" spans="1:8" s="1" customFormat="1" ht="16" x14ac:dyDescent="0.2">
      <c r="A10" s="3" t="s">
        <v>17</v>
      </c>
      <c r="B10" s="4">
        <v>66000</v>
      </c>
      <c r="C10" s="4">
        <v>1365.75</v>
      </c>
      <c r="D10" s="4">
        <f>1373.25+1365.75</f>
        <v>2739</v>
      </c>
      <c r="E10" s="4"/>
      <c r="F10" s="4"/>
      <c r="G10" s="4">
        <v>66000</v>
      </c>
    </row>
    <row r="11" spans="1:8" s="1" customFormat="1" ht="16" x14ac:dyDescent="0.2">
      <c r="A11" s="3" t="s">
        <v>18</v>
      </c>
      <c r="B11" s="4">
        <v>66000</v>
      </c>
      <c r="C11" s="4"/>
      <c r="D11" s="4">
        <f>1430.66+1407.34</f>
        <v>2838</v>
      </c>
      <c r="E11" s="4"/>
      <c r="F11" s="4"/>
      <c r="G11" s="4">
        <v>66000</v>
      </c>
    </row>
    <row r="12" spans="1:8" s="1" customFormat="1" ht="16" x14ac:dyDescent="0.2">
      <c r="A12" s="3" t="s">
        <v>19</v>
      </c>
      <c r="B12" s="4">
        <v>0</v>
      </c>
      <c r="C12" s="4"/>
      <c r="D12" s="4">
        <v>1201.2</v>
      </c>
      <c r="E12" s="4">
        <v>66000</v>
      </c>
      <c r="F12" s="4"/>
      <c r="G12" s="4">
        <v>66000</v>
      </c>
    </row>
    <row r="13" spans="1:8" s="1" customFormat="1" ht="16" x14ac:dyDescent="0.2">
      <c r="A13" s="3" t="s">
        <v>20</v>
      </c>
      <c r="B13" s="4">
        <v>0</v>
      </c>
      <c r="C13" s="4"/>
      <c r="D13" s="4"/>
      <c r="E13" s="4">
        <v>66000</v>
      </c>
      <c r="F13" s="4"/>
      <c r="G13" s="4">
        <v>66000</v>
      </c>
    </row>
    <row r="14" spans="1:8" s="1" customFormat="1" ht="16" x14ac:dyDescent="0.2">
      <c r="A14" s="11" t="s">
        <v>11</v>
      </c>
      <c r="B14" s="4">
        <v>61186.83</v>
      </c>
      <c r="C14" s="4"/>
      <c r="D14" s="4"/>
      <c r="E14" s="4"/>
      <c r="F14" s="4"/>
      <c r="G14" s="4">
        <v>61186.83</v>
      </c>
    </row>
    <row r="15" spans="1:8" s="1" customFormat="1" ht="16" x14ac:dyDescent="0.2">
      <c r="A15" s="5" t="s">
        <v>12</v>
      </c>
      <c r="B15" s="4">
        <v>448045.9</v>
      </c>
      <c r="C15" s="4"/>
      <c r="D15" s="4"/>
      <c r="E15" s="4">
        <v>50000</v>
      </c>
      <c r="F15" s="4"/>
      <c r="G15" s="4">
        <f>448045.9+50000</f>
        <v>498045.9</v>
      </c>
    </row>
    <row r="16" spans="1:8" s="1" customFormat="1" ht="16" x14ac:dyDescent="0.2">
      <c r="A16" s="5" t="s">
        <v>5</v>
      </c>
      <c r="B16" s="4">
        <v>34253.56</v>
      </c>
      <c r="C16" s="4">
        <v>133.61000000000001</v>
      </c>
      <c r="D16" s="4">
        <f>358.28+104.7+122.04+109.85+112.57+150.93+68.28+144.34+112.7+118.49+133.61</f>
        <v>1535.79</v>
      </c>
      <c r="E16" s="4">
        <f>1390.97+507.38+1430.66+1441.76+507.38+65000+257.85+3262.78-150.93+257.85+67414.03+118.17+257.85+1407.34+232.9+1201.2+507.38+2846.68</f>
        <v>147891.25000000003</v>
      </c>
      <c r="F16" s="4">
        <f>66000+66000+50000</f>
        <v>182000</v>
      </c>
      <c r="G16" s="4">
        <f>B16+E16-F16+D16</f>
        <v>1680.6000000000267</v>
      </c>
      <c r="H16" s="12"/>
    </row>
    <row r="17" spans="1:7" s="1" customFormat="1" ht="16" x14ac:dyDescent="0.2">
      <c r="A17" s="5"/>
      <c r="B17" s="6">
        <f>SUM(B4:B16)</f>
        <v>1403310.1800000002</v>
      </c>
      <c r="C17" s="6">
        <f>SUM(C4:C16)</f>
        <v>5075.3</v>
      </c>
      <c r="D17" s="6">
        <f t="shared" ref="D17:F17" si="0">SUM(D4:D16)</f>
        <v>41106.62999999999</v>
      </c>
      <c r="E17" s="6">
        <f t="shared" si="0"/>
        <v>1079891.25</v>
      </c>
      <c r="F17" s="6">
        <f t="shared" si="0"/>
        <v>913000</v>
      </c>
      <c r="G17" s="6">
        <f>SUM(G4:G16)</f>
        <v>1594277.1300000004</v>
      </c>
    </row>
    <row r="18" spans="1:7" s="1" customFormat="1" ht="16" x14ac:dyDescent="0.2">
      <c r="A18" s="5"/>
      <c r="B18" s="6"/>
      <c r="C18" s="6"/>
      <c r="D18" s="6"/>
      <c r="E18" s="4"/>
      <c r="F18" s="4"/>
      <c r="G18" s="6"/>
    </row>
    <row r="19" spans="1:7" s="1" customFormat="1" ht="16" x14ac:dyDescent="0.2">
      <c r="A19"/>
      <c r="B19"/>
      <c r="C19" s="4"/>
      <c r="D19"/>
      <c r="E19" s="8"/>
      <c r="F19" s="4"/>
      <c r="G19"/>
    </row>
    <row r="20" spans="1:7" x14ac:dyDescent="0.15">
      <c r="C20" s="4"/>
    </row>
    <row r="21" spans="1:7" x14ac:dyDescent="0.15">
      <c r="C21" s="4"/>
    </row>
    <row r="22" spans="1:7" x14ac:dyDescent="0.15">
      <c r="C22" s="4"/>
    </row>
    <row r="23" spans="1:7" x14ac:dyDescent="0.15">
      <c r="C23" s="4"/>
      <c r="D23" s="8"/>
    </row>
  </sheetData>
  <phoneticPr fontId="0" type="noConversion"/>
  <printOptions gridLines="1"/>
  <pageMargins left="0.75" right="0.25" top="2" bottom="0.5" header="0.5" footer="0.5"/>
  <pageSetup orientation="landscape" horizontalDpi="1200" verticalDpi="1200" copies="3"/>
  <headerFooter alignWithMargins="0">
    <oddHeader xml:space="preserve">&amp;C
NDHSAA Investment Savings Report
Includes YTD Interest Income thru 
June 2026
plus current deposits and withdrawals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pageSetup orientation="landscape" horizontalDpi="0" verticalDpi="0" copies="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NDHSAA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Sherm_Sylling</dc:creator>
  <cp:lastModifiedBy>Matt Fetsch</cp:lastModifiedBy>
  <cp:lastPrinted>2026-07-07T18:37:03Z</cp:lastPrinted>
  <dcterms:created xsi:type="dcterms:W3CDTF">2000-12-27T22:50:03Z</dcterms:created>
  <dcterms:modified xsi:type="dcterms:W3CDTF">2026-07-07T18:45:58Z</dcterms:modified>
</cp:coreProperties>
</file>